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M:\BACK-OFFICE\REGISTRO-DE-DEUDA\IN\Proyecciones Servicio Deuda\ProyeccionesPáginaWeb\2026\Subir\"/>
    </mc:Choice>
  </mc:AlternateContent>
  <xr:revisionPtr revIDLastSave="0" documentId="13_ncr:1_{55E51969-04B9-44DF-A144-9299265A86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udaExtern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hidden="1">[1]C!$P$428:$T$428</definedName>
    <definedName name="_Regression_Out" hidden="1">[1]C!$AK$18:$AK$18</definedName>
    <definedName name="_Regression_X" hidden="1">[1]C!$AK$11:$AU$11</definedName>
    <definedName name="_Regression_Y" hidden="1">[1]C!$AK$10:$AU$10</definedName>
    <definedName name="Adf">[2]CIRRs!$C$60</definedName>
    <definedName name="BE">[3]Q6!$E$62:$AH$62</definedName>
    <definedName name="BFOAG">[3]Q6!$E$47:$AH$47</definedName>
    <definedName name="BFOL_G">[3]Q6!$E$52:$AH$52</definedName>
    <definedName name="BFOL_L">[3]Q6!$E$48:$AH$48</definedName>
    <definedName name="BFOLB">[3]Q6!$E$56:$AH$56</definedName>
    <definedName name="BFOLG_L">[3]Q6!$E$50:$AH$50</definedName>
    <definedName name="BFPLE">[3]Q6!$E$33:$AH$33</definedName>
    <definedName name="BFPLE_G">[3]Q6!$E$35:$AH$35</definedName>
    <definedName name="BFPLMM">[3]Q6!$E$43:$AH$43</definedName>
    <definedName name="_xlnm.Database">#REF!</definedName>
    <definedName name="DATES_A">[4]Sheet2!$D$2:$AC$2</definedName>
    <definedName name="DG_S">[3]Q7!$E$14:$AH$14</definedName>
    <definedName name="DSPG">[3]Q7!$E$25:$AH$25</definedName>
    <definedName name="empty">[3]Q5!$DZ$1</definedName>
    <definedName name="EUR">[2]CIRRs!$C$87</definedName>
    <definedName name="IDA">[2]CIRRs!$C$64</definedName>
    <definedName name="IDA_assistance">'[5]tab 14'!$B$6:$U$25</definedName>
    <definedName name="MCV_B1">[3]Q6!$E$70:$AH$70</definedName>
    <definedName name="MCV_D">[3]Q7!$E$29:$AH$29</definedName>
    <definedName name="MCV_D1">[3]Q7!$E$30:$AH$30</definedName>
    <definedName name="MCV_T">[3]Q5!$E$22:$AH$22</definedName>
    <definedName name="MCV_T1">[3]Q5!$E$23:$AH$23</definedName>
    <definedName name="NAMES_A">[4]Sheet2!$B$5:$B$223</definedName>
    <definedName name="Path_Data">[4]Sheet2!$B$8</definedName>
    <definedName name="Path_System">[4]Sheet2!$B$7</definedName>
    <definedName name="_xlnm.Print_Area">'[6]Table 1'!#REF!</definedName>
    <definedName name="_xlnm.Print_Titles">[3]Q5!$A$1:$C$65536,[3]Q5!$A$1:$IV$7</definedName>
    <definedName name="PRPINTSEPT">[7]STOCK!$D$4:$W$102</definedName>
    <definedName name="Revisions">[8]Sheet1!$B$4:$M$46</definedName>
    <definedName name="rngErrorSort">[9]ErrCheck!$A$4</definedName>
    <definedName name="rngLastSave">[9]Main!$G$19</definedName>
    <definedName name="rngLastSent">[9]Main!$G$18</definedName>
    <definedName name="rngLastUpdate">[9]Links!$D$2</definedName>
    <definedName name="rngNeedsUpdate">[9]Links!$E$2</definedName>
    <definedName name="tblLinks">[9]Links!$A$4:$F$33</definedName>
    <definedName name="tc">#VALUE!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0" i="1" l="1"/>
  <c r="A29" i="1"/>
  <c r="A28" i="1"/>
  <c r="C10" i="1" l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B13" i="1" l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Q11" i="1" l="1"/>
  <c r="O11" i="1"/>
  <c r="I11" i="1"/>
  <c r="C11" i="1"/>
  <c r="M11" i="1"/>
  <c r="G11" i="1"/>
  <c r="K11" i="1"/>
  <c r="E11" i="1"/>
  <c r="N11" i="1"/>
  <c r="H11" i="1"/>
  <c r="B11" i="1"/>
  <c r="L11" i="1"/>
  <c r="F11" i="1"/>
  <c r="P11" i="1"/>
  <c r="J11" i="1"/>
  <c r="D11" i="1"/>
  <c r="Q17" i="1"/>
  <c r="Q21" i="1"/>
  <c r="P21" i="1"/>
  <c r="O21" i="1"/>
  <c r="N21" i="1"/>
  <c r="P17" i="1"/>
  <c r="O17" i="1"/>
  <c r="N17" i="1"/>
  <c r="M21" i="1" l="1"/>
  <c r="M17" i="1"/>
  <c r="L21" i="1" l="1"/>
  <c r="K21" i="1"/>
  <c r="J21" i="1"/>
  <c r="I21" i="1"/>
  <c r="H21" i="1"/>
  <c r="G21" i="1"/>
  <c r="F21" i="1"/>
  <c r="E21" i="1"/>
  <c r="D21" i="1"/>
  <c r="C21" i="1"/>
  <c r="B21" i="1"/>
  <c r="C17" i="1" l="1"/>
  <c r="K17" i="1"/>
  <c r="D17" i="1"/>
  <c r="L17" i="1"/>
  <c r="B17" i="1"/>
  <c r="G17" i="1"/>
  <c r="H17" i="1"/>
  <c r="I17" i="1"/>
  <c r="F17" i="1"/>
  <c r="E17" i="1"/>
  <c r="J17" i="1"/>
</calcChain>
</file>

<file path=xl/sharedStrings.xml><?xml version="1.0" encoding="utf-8"?>
<sst xmlns="http://schemas.openxmlformats.org/spreadsheetml/2006/main" count="17" uniqueCount="12">
  <si>
    <t>Cifras en millones de Dólares (US$)</t>
  </si>
  <si>
    <t>Total Servicio Sector Público No Financiero</t>
  </si>
  <si>
    <t>Amortización</t>
  </si>
  <si>
    <t>Interés</t>
  </si>
  <si>
    <t>Comisiones</t>
  </si>
  <si>
    <t xml:space="preserve">Comisiones y otros gastos </t>
  </si>
  <si>
    <t>Notas:</t>
  </si>
  <si>
    <t xml:space="preserve">Deuda Externa (contratada) </t>
  </si>
  <si>
    <r>
      <t xml:space="preserve">Deuda Externa (nuevas contrataciones) </t>
    </r>
    <r>
      <rPr>
        <b/>
        <vertAlign val="superscript"/>
        <sz val="11"/>
        <color indexed="8"/>
        <rFont val="Calibri"/>
        <family val="2"/>
      </rPr>
      <t>1/</t>
    </r>
  </si>
  <si>
    <t>PROYECCIÓN DEL SERVICIO DEUDA EXTERNA DEL GOBIERNO CENTRAL Y EL SECTOR PRIVADO GARANTIZADO</t>
  </si>
  <si>
    <t>2041-2061</t>
  </si>
  <si>
    <t>2026 - 2061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</si>
</sst>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4F81B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5" fillId="0" borderId="1" xfId="0" applyFont="1" applyBorder="1" applyAlignment="1">
      <alignment horizontal="left"/>
    </xf>
    <xf numFmtId="164" fontId="3" fillId="0" borderId="1" xfId="0" applyNumberFormat="1" applyFont="1" applyBorder="1"/>
    <xf numFmtId="164" fontId="0" fillId="0" borderId="0" xfId="0" applyNumberFormat="1"/>
    <xf numFmtId="0" fontId="3" fillId="0" borderId="5" xfId="0" applyFont="1" applyBorder="1" applyAlignment="1">
      <alignment horizontal="left"/>
    </xf>
    <xf numFmtId="0" fontId="6" fillId="0" borderId="0" xfId="0" applyFont="1" applyAlignment="1">
      <alignment horizontal="left" indent="1"/>
    </xf>
    <xf numFmtId="0" fontId="0" fillId="0" borderId="2" xfId="0" applyBorder="1"/>
    <xf numFmtId="43" fontId="0" fillId="0" borderId="2" xfId="0" applyNumberFormat="1" applyBorder="1"/>
    <xf numFmtId="43" fontId="0" fillId="0" borderId="0" xfId="0" applyNumberFormat="1"/>
    <xf numFmtId="43" fontId="7" fillId="0" borderId="0" xfId="1" applyFont="1" applyFill="1" applyBorder="1" applyAlignment="1"/>
    <xf numFmtId="0" fontId="7" fillId="0" borderId="0" xfId="0" applyFont="1"/>
    <xf numFmtId="0" fontId="8" fillId="0" borderId="0" xfId="0" applyFont="1"/>
    <xf numFmtId="0" fontId="9" fillId="2" borderId="3" xfId="0" applyFont="1" applyFill="1" applyBorder="1"/>
    <xf numFmtId="164" fontId="5" fillId="2" borderId="5" xfId="0" applyNumberFormat="1" applyFont="1" applyFill="1" applyBorder="1"/>
    <xf numFmtId="164" fontId="3" fillId="2" borderId="5" xfId="0" applyNumberFormat="1" applyFont="1" applyFill="1" applyBorder="1"/>
    <xf numFmtId="0" fontId="10" fillId="3" borderId="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164" fontId="3" fillId="2" borderId="3" xfId="0" applyNumberFormat="1" applyFont="1" applyFill="1" applyBorder="1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0" fillId="0" borderId="0" xfId="0" applyBorder="1"/>
    <xf numFmtId="43" fontId="0" fillId="0" borderId="0" xfId="0" applyNumberFormat="1" applyBorder="1"/>
  </cellXfs>
  <cellStyles count="2">
    <cellStyle name="Comma 11" xfId="1" xr:uid="{00000000-0005-0000-0000-000001000000}"/>
    <cellStyle name="Normal" xfId="0" builtinId="0"/>
  </cellStyles>
  <dxfs count="0"/>
  <tableStyles count="1" defaultTableStyle="TableStyleMedium2" defaultPivotStyle="PivotStyleLight16">
    <tableStyle name="Invisible" pivot="0" table="0" count="0" xr9:uid="{017101C1-C351-405C-B249-3C6721234CB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417513</xdr:colOff>
      <xdr:row>1</xdr:row>
      <xdr:rowOff>62058</xdr:rowOff>
    </xdr:from>
    <xdr:to>
      <xdr:col>10</xdr:col>
      <xdr:colOff>548481</xdr:colOff>
      <xdr:row>5</xdr:row>
      <xdr:rowOff>111250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B5C960C2-DABF-43A5-BA10-0AEAE817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828088" y="252558"/>
          <a:ext cx="797718" cy="811192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0</xdr:row>
      <xdr:rowOff>76200</xdr:rowOff>
    </xdr:from>
    <xdr:to>
      <xdr:col>4</xdr:col>
      <xdr:colOff>233068</xdr:colOff>
      <xdr:row>5</xdr:row>
      <xdr:rowOff>177052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CD16E3-A18B-46C1-BFF8-3DED394B71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4076700" y="76200"/>
          <a:ext cx="1233193" cy="105335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30</xdr:row>
      <xdr:rowOff>142875</xdr:rowOff>
    </xdr:from>
    <xdr:to>
      <xdr:col>17</xdr:col>
      <xdr:colOff>40823</xdr:colOff>
      <xdr:row>45</xdr:row>
      <xdr:rowOff>138550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C93B8F-3A5C-85F1-B918-3A3DF59C1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5953125"/>
          <a:ext cx="13833023" cy="2853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BACK-OFFICE\REGISTRO-DE-DEUDA\IN\Proyecciones%20Servicio%20Deuda\ProyeccionesP&#225;ginaWeb\2026\20260120_Proy%20Servicio%20Deuda%20Externa%202026-2061%20A.xlsx" TargetMode="External"/><Relationship Id="rId1" Type="http://schemas.openxmlformats.org/officeDocument/2006/relationships/externalLinkPath" Target="/BACK-OFFICE/REGISTRO-DE-DEUDA/IN/Proyecciones%20Servicio%20Deuda/ProyeccionesP&#225;ginaWeb/2026/20260120_Proy%20Servicio%20Deuda%20Externa%202026-2061%20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OP\Active-0312M-DSA\DomRep-BOP-vActive-0312M-DS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WIN\Temporary%20Internet%20Files\OLK70A5\Summary%20of%20shocks%20to%20tourism_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OARD\BENIN\Decion%20Pt\HIPC%20tab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whd\system\WRS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</sheetNames>
    <sheetDataSet>
      <sheetData sheetId="0" refreshError="1"/>
      <sheetData sheetId="1" refreshError="1">
        <row r="1">
          <cell r="O1" t="str">
            <v>Lyon</v>
          </cell>
        </row>
        <row r="10">
          <cell r="AK10">
            <v>322.09735269263342</v>
          </cell>
          <cell r="AL10">
            <v>-34.388800908462372</v>
          </cell>
          <cell r="AM10">
            <v>-90.697099692633401</v>
          </cell>
          <cell r="AQ10">
            <v>310.10000000000002</v>
          </cell>
        </row>
        <row r="11">
          <cell r="AK11">
            <v>0</v>
          </cell>
          <cell r="AL11">
            <v>0</v>
          </cell>
          <cell r="AM11">
            <v>0</v>
          </cell>
          <cell r="AQ11">
            <v>0</v>
          </cell>
        </row>
        <row r="18">
          <cell r="AK18">
            <v>-1117.27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udaExterna"/>
      <sheetName val="Data"/>
    </sheetNames>
    <sheetDataSet>
      <sheetData sheetId="0"/>
      <sheetData sheetId="1">
        <row r="28">
          <cell r="A28" t="str">
            <v>1) Proyecciones basadas en estimaciones de nuevos desembolsos y nueva contratación de deuda programada para el período 2026-2029, de acuerdo al Plan de Financiamiento Plurianual.</v>
          </cell>
        </row>
        <row r="29">
          <cell r="A29" t="str">
            <v xml:space="preserve">2) Las proyecciones de tipos de cambio de la moneda local respecto al dólar estadounidense fueron elaboradas y consensuadas por el MEPyD, MH y el BCRD en el marco del Panorama Macroeconócomico 2025-2029 revisado en Agosto 2025, mientras que las proyecciones de tipos de cambio de moneda extranjera respecto al dólar estadounidense están basadas en forwards del 29/07/2025 para cada plazo, extraídas del Sistema Bloomberg. </v>
          </cell>
        </row>
        <row r="30">
          <cell r="A30" t="str">
            <v>3) Programación corresponde al año de Vencimiento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4">
          <cell r="C64">
            <v>5.1588915167871709E-2</v>
          </cell>
        </row>
        <row r="87">
          <cell r="C87">
            <v>4.6120000000000001E-2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OP_MACRO"/>
      <sheetName val="Input_DRBOP"/>
      <sheetName val="Reall2008"/>
      <sheetName val="Real-IN"/>
      <sheetName val="ASSUM"/>
      <sheetName val="Real Summary"/>
      <sheetName val="Shared Data"/>
      <sheetName val="EDEs"/>
      <sheetName val="Debt-IN"/>
      <sheetName val="PubDS04-In"/>
      <sheetName val="SBA-To-BOP"/>
      <sheetName val="DR-Transf-Houston"/>
      <sheetName val="Assum-Houston"/>
      <sheetName val="EST SERV 2004 SD"/>
      <sheetName val="PC-CAPA"/>
      <sheetName val="PC-DS"/>
      <sheetName val="Sheet2"/>
      <sheetName val="DS"/>
      <sheetName val="WEO-In"/>
      <sheetName val="Q5"/>
      <sheetName val="Q6"/>
      <sheetName val="Q7"/>
      <sheetName val="BOPquart"/>
      <sheetName val="BOPquart (%)"/>
      <sheetName val="BoP Table"/>
      <sheetName val="R1"/>
      <sheetName val="Fisc-OUT"/>
      <sheetName val="BoP Table (mln)-PC"/>
      <sheetName val="BoP Table (mln)-Ann"/>
      <sheetName val="BoP Table (mln)-MT"/>
      <sheetName val="FX-BriefTablita"/>
      <sheetName val="BoP Table (mln)"/>
      <sheetName val="Ext Disb"/>
      <sheetName val="FX-SRTablita"/>
      <sheetName val="FX-SRTablita-Cond05"/>
      <sheetName val="FX-BriefTablita-LOI"/>
      <sheetName val="GEFR Table"/>
      <sheetName val="GEFR Table (mln)"/>
      <sheetName val="BOP PC"/>
      <sheetName val="GEFR Text"/>
      <sheetName val="Chge in Debt to GDP ratio"/>
      <sheetName val="MDBs to CG"/>
      <sheetName val="MDBs to CG (03)"/>
      <sheetName val="WBIDB"/>
      <sheetName val="Pub Ext Debt"/>
      <sheetName val="Ext Debt Sce (Y)"/>
      <sheetName val="Ext Debt Sce (Q)"/>
      <sheetName val="BOP"/>
      <sheetName val="DEBT In"/>
      <sheetName val="Debt"/>
      <sheetName val="Debt-Graph"/>
      <sheetName val="Exp"/>
      <sheetName val="Oil"/>
      <sheetName val="Imp"/>
      <sheetName val="XandM"/>
      <sheetName val="X-Sur"/>
      <sheetName val="XMGrowth"/>
      <sheetName val="Serv"/>
      <sheetName val="Trade bal"/>
      <sheetName val="Trade%Tab"/>
      <sheetName val="Inc"/>
      <sheetName val="Transf"/>
      <sheetName val="CapFin"/>
      <sheetName val="BOP Fin"/>
      <sheetName val="Priv"/>
      <sheetName val="Fund"/>
      <sheetName val="Res"/>
      <sheetName val="BCRD liaibilities"/>
      <sheetName val="Comparation"/>
      <sheetName val="RED Table 29"/>
      <sheetName val="RED Table 30"/>
      <sheetName val="RED Table 31"/>
      <sheetName val="RED Table 32"/>
      <sheetName val="RED Table 33"/>
      <sheetName val="RED Table 34"/>
      <sheetName val="RED Table 35"/>
      <sheetName val="RED Table 36"/>
      <sheetName val="RED Table 37"/>
      <sheetName val="RED Table 38"/>
      <sheetName val="Vuln-BOPBase"/>
      <sheetName val="Vuln-BOPAlt"/>
      <sheetName val="Chart1"/>
      <sheetName val="Vuln-1"/>
      <sheetName val="Vuln-3"/>
      <sheetName val="Vuln-2"/>
      <sheetName val="Calc"/>
      <sheetName val="for SR"/>
      <sheetName val="Debt-SR"/>
      <sheetName val="FX-SRTablita-Cond"/>
      <sheetName val="Q4"/>
      <sheetName val="Q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Questionnaire 5</v>
          </cell>
          <cell r="DZ1"/>
          <cell r="EA1"/>
        </row>
        <row r="2">
          <cell r="A2" t="str">
            <v>International Trade</v>
          </cell>
        </row>
        <row r="4">
          <cell r="A4" t="str">
            <v xml:space="preserve">(Billions of U.S. dollars, except as indicated by the </v>
          </cell>
        </row>
        <row r="5">
          <cell r="A5" t="str">
            <v>magnitude factor )</v>
          </cell>
        </row>
        <row r="6">
          <cell r="A6" t="str">
            <v>Update only bolded variables</v>
          </cell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7">
          <cell r="D7" t="str">
            <v>A</v>
          </cell>
        </row>
        <row r="8">
          <cell r="B8" t="str">
            <v>GOODS AND SERVICES</v>
          </cell>
        </row>
        <row r="10">
          <cell r="A10" t="str">
            <v>TX_RPCH</v>
          </cell>
          <cell r="B10" t="str">
            <v>Volume of exports</v>
          </cell>
          <cell r="C10" t="str">
            <v>% change</v>
          </cell>
        </row>
        <row r="11">
          <cell r="A11" t="str">
            <v>TM_RPCH</v>
          </cell>
          <cell r="B11" t="str">
            <v>Volume of imports</v>
          </cell>
          <cell r="C11" t="str">
            <v>% change</v>
          </cell>
        </row>
        <row r="13">
          <cell r="B13" t="str">
            <v xml:space="preserve">  GOODS</v>
          </cell>
        </row>
        <row r="14">
          <cell r="A14" t="str">
            <v>TXG_RPCH</v>
          </cell>
          <cell r="B14" t="str">
            <v xml:space="preserve">  Volume of exports</v>
          </cell>
          <cell r="C14" t="str">
            <v>% change</v>
          </cell>
        </row>
        <row r="15">
          <cell r="A15" t="str">
            <v>TMG_RPCH</v>
          </cell>
          <cell r="B15" t="str">
            <v xml:space="preserve">  Volume of imports</v>
          </cell>
          <cell r="C15" t="str">
            <v>% change</v>
          </cell>
        </row>
        <row r="16">
          <cell r="A16" t="str">
            <v>TXGO</v>
          </cell>
          <cell r="B16" t="str">
            <v xml:space="preserve">    Value of oil exports</v>
          </cell>
        </row>
        <row r="17">
          <cell r="A17" t="str">
            <v>TXGO_DPCH</v>
          </cell>
          <cell r="B17" t="str">
            <v xml:space="preserve">    Deflator/unit value of oil exports (optional)</v>
          </cell>
          <cell r="C17" t="str">
            <v>% change</v>
          </cell>
        </row>
        <row r="18">
          <cell r="A18" t="str">
            <v>TMGO</v>
          </cell>
          <cell r="B18" t="str">
            <v xml:space="preserve">    Value of oil imports (&gt;= 0)</v>
          </cell>
        </row>
        <row r="19">
          <cell r="A19" t="str">
            <v>TMGO_DPCH</v>
          </cell>
          <cell r="B19" t="str">
            <v xml:space="preserve">    Deflator/unit value of oil imports (optional)</v>
          </cell>
          <cell r="C19" t="str">
            <v>% change</v>
          </cell>
        </row>
        <row r="20">
          <cell r="B20" t="str">
            <v xml:space="preserve">    NON-OIL</v>
          </cell>
        </row>
        <row r="22">
          <cell r="A22" t="str">
            <v>MCV_T</v>
          </cell>
          <cell r="B22" t="str">
            <v>Magnitude factor</v>
          </cell>
          <cell r="E22">
            <v>1.00000004749745E-3</v>
          </cell>
          <cell r="F22">
            <v>1.00000004749745E-3</v>
          </cell>
          <cell r="G22">
            <v>1.00000004749745E-3</v>
          </cell>
          <cell r="H22">
            <v>1.00000004749745E-3</v>
          </cell>
          <cell r="I22">
            <v>1.00000004749745E-3</v>
          </cell>
          <cell r="J22">
            <v>1.00000004749745E-3</v>
          </cell>
          <cell r="K22">
            <v>1.00000004749745E-3</v>
          </cell>
          <cell r="L22">
            <v>1.00000004749745E-3</v>
          </cell>
          <cell r="M22">
            <v>1.00000004749745E-3</v>
          </cell>
          <cell r="N22">
            <v>1.00000004749745E-3</v>
          </cell>
          <cell r="O22">
            <v>1.00000004749745E-3</v>
          </cell>
          <cell r="P22">
            <v>1.00000004749745E-3</v>
          </cell>
          <cell r="Q22">
            <v>1.00000004749745E-3</v>
          </cell>
          <cell r="R22">
            <v>1.00000004749745E-3</v>
          </cell>
          <cell r="S22">
            <v>1.00000004749745E-3</v>
          </cell>
          <cell r="T22">
            <v>1.00000004749745E-3</v>
          </cell>
          <cell r="U22">
            <v>1.00000004749745E-3</v>
          </cell>
          <cell r="V22">
            <v>1.00000004749745E-3</v>
          </cell>
          <cell r="W22">
            <v>1.00000004749745E-3</v>
          </cell>
          <cell r="X22">
            <v>1E-3</v>
          </cell>
          <cell r="Y22">
            <v>1E-3</v>
          </cell>
          <cell r="Z22">
            <v>1E-3</v>
          </cell>
          <cell r="AA22">
            <v>1E-3</v>
          </cell>
          <cell r="AB22">
            <v>1E-3</v>
          </cell>
          <cell r="AC22">
            <v>1E-3</v>
          </cell>
          <cell r="AD22">
            <v>1E-3</v>
          </cell>
          <cell r="AE22">
            <v>1E-3</v>
          </cell>
          <cell r="AF22">
            <v>1E-3</v>
          </cell>
          <cell r="AG22">
            <v>1E-3</v>
          </cell>
          <cell r="AH22">
            <v>1E-3</v>
          </cell>
        </row>
        <row r="23">
          <cell r="A23" t="str">
            <v>MCV_T1</v>
          </cell>
          <cell r="B23" t="str">
            <v>= MCV_B or MCV, if not provided</v>
          </cell>
          <cell r="E23"/>
          <cell r="F23">
            <v>1.00000004749745E-3</v>
          </cell>
          <cell r="G23">
            <v>1.00000004749745E-3</v>
          </cell>
          <cell r="H23">
            <v>1.00000004749745E-3</v>
          </cell>
          <cell r="I23">
            <v>1.00000004749745E-3</v>
          </cell>
          <cell r="J23">
            <v>1.00000004749745E-3</v>
          </cell>
          <cell r="K23">
            <v>1.00000004749745E-3</v>
          </cell>
          <cell r="L23">
            <v>1.00000004749745E-3</v>
          </cell>
          <cell r="M23">
            <v>1.00000004749745E-3</v>
          </cell>
          <cell r="N23">
            <v>1.00000004749745E-3</v>
          </cell>
          <cell r="O23">
            <v>1.00000004749745E-3</v>
          </cell>
          <cell r="P23">
            <v>1.00000004749745E-3</v>
          </cell>
          <cell r="Q23">
            <v>1.00000004749745E-3</v>
          </cell>
          <cell r="R23">
            <v>1.00000004749745E-3</v>
          </cell>
          <cell r="S23">
            <v>1.00000004749745E-3</v>
          </cell>
          <cell r="T23">
            <v>1.00000004749745E-3</v>
          </cell>
          <cell r="U23">
            <v>1.00000004749745E-3</v>
          </cell>
          <cell r="V23">
            <v>1.00000004749745E-3</v>
          </cell>
          <cell r="W23">
            <v>1.00000004749745E-3</v>
          </cell>
          <cell r="X23">
            <v>1.00000004749745E-3</v>
          </cell>
          <cell r="Y23">
            <v>1E-3</v>
          </cell>
          <cell r="Z23">
            <v>1E-3</v>
          </cell>
          <cell r="AA23">
            <v>1E-3</v>
          </cell>
          <cell r="AB23">
            <v>1E-3</v>
          </cell>
          <cell r="AC23">
            <v>1E-3</v>
          </cell>
          <cell r="AD23">
            <v>1E-3</v>
          </cell>
          <cell r="AE23">
            <v>1E-3</v>
          </cell>
          <cell r="AF23">
            <v>1E-3</v>
          </cell>
          <cell r="AG23">
            <v>1E-3</v>
          </cell>
          <cell r="AH23">
            <v>1E-3</v>
          </cell>
        </row>
      </sheetData>
      <sheetData sheetId="21">
        <row r="14">
          <cell r="E14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-433</v>
          </cell>
          <cell r="Y33">
            <v>268.40000000000003</v>
          </cell>
          <cell r="Z33">
            <v>123.49999999999999</v>
          </cell>
          <cell r="AA33">
            <v>29.4</v>
          </cell>
          <cell r="AB33">
            <v>-0.19999999999999929</v>
          </cell>
          <cell r="AC33">
            <v>-8.7628749999999975</v>
          </cell>
          <cell r="AD33">
            <v>-9.4200906249999967</v>
          </cell>
          <cell r="AE33">
            <v>-10.126597421874996</v>
          </cell>
          <cell r="AF33">
            <v>-10.98735820273437</v>
          </cell>
          <cell r="AG33">
            <v>-12.031157231994136</v>
          </cell>
          <cell r="AH33">
            <v>-13.174117169033579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-428.9</v>
          </cell>
          <cell r="Y35">
            <v>270.60000000000002</v>
          </cell>
          <cell r="Z35">
            <v>128.19999999999999</v>
          </cell>
          <cell r="AA35">
            <v>34.5</v>
          </cell>
          <cell r="AB35">
            <v>6.6</v>
          </cell>
          <cell r="AC35">
            <v>-1.5562499999999986</v>
          </cell>
          <cell r="AD35">
            <v>-1.6729687499999983</v>
          </cell>
          <cell r="AE35">
            <v>-1.798441406249998</v>
          </cell>
          <cell r="AF35">
            <v>-1.9513089257812477</v>
          </cell>
          <cell r="AG35">
            <v>-2.1366832737304664</v>
          </cell>
          <cell r="AH35">
            <v>-2.3396681847348608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-4.0999999999999996</v>
          </cell>
          <cell r="Y43">
            <v>-2.2000000000000002</v>
          </cell>
          <cell r="Z43">
            <v>-4.7</v>
          </cell>
          <cell r="AA43">
            <v>-5.0999999999999996</v>
          </cell>
          <cell r="AB43">
            <v>-6.7999999999999989</v>
          </cell>
          <cell r="AC43">
            <v>-7.2066249999999989</v>
          </cell>
          <cell r="AD43">
            <v>-7.7471218749999986</v>
          </cell>
          <cell r="AE43">
            <v>-8.3281560156249981</v>
          </cell>
          <cell r="AF43">
            <v>-9.036049276953122</v>
          </cell>
          <cell r="AG43">
            <v>-9.8944739582636689</v>
          </cell>
          <cell r="AH43">
            <v>-10.834448984298717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</v>
          </cell>
          <cell r="Y47">
            <v>-1.2</v>
          </cell>
          <cell r="Z47">
            <v>-0.8</v>
          </cell>
          <cell r="AA47">
            <v>-1</v>
          </cell>
          <cell r="AB47">
            <v>-0.19999999999999996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-548.41</v>
          </cell>
          <cell r="S50">
            <v>-180.9</v>
          </cell>
          <cell r="T50">
            <v>-71.599999999999994</v>
          </cell>
          <cell r="U50">
            <v>-94</v>
          </cell>
          <cell r="V50">
            <v>-83.4</v>
          </cell>
          <cell r="W50">
            <v>-79.2</v>
          </cell>
          <cell r="X50">
            <v>92.66</v>
          </cell>
          <cell r="Y50">
            <v>79.54000000000002</v>
          </cell>
          <cell r="Z50">
            <v>573.6099999999999</v>
          </cell>
          <cell r="AA50">
            <v>149.64999999999992</v>
          </cell>
          <cell r="AB50">
            <v>668.60000000000014</v>
          </cell>
          <cell r="AC50">
            <v>225.55999999999995</v>
          </cell>
          <cell r="AD50">
            <v>158.37799999999993</v>
          </cell>
          <cell r="AE50">
            <v>-604.84655550236801</v>
          </cell>
          <cell r="AF50">
            <v>-257.3162445436642</v>
          </cell>
          <cell r="AG50">
            <v>-286.10270079366421</v>
          </cell>
          <cell r="AH50">
            <v>-258.40806954366417</v>
          </cell>
        </row>
        <row r="52">
          <cell r="E52">
            <v>133.659207903474</v>
          </cell>
          <cell r="F52">
            <v>-63.510969753534098</v>
          </cell>
          <cell r="G52">
            <v>333.49408586385198</v>
          </cell>
          <cell r="H52">
            <v>-1.32158605950376E-6</v>
          </cell>
          <cell r="I52">
            <v>5.76660966599274E-7</v>
          </cell>
          <cell r="J52">
            <v>8.3093380625771997E-8</v>
          </cell>
          <cell r="K52">
            <v>-2.7143898991906499E-6</v>
          </cell>
          <cell r="L52">
            <v>3.7642444964155501E-7</v>
          </cell>
          <cell r="M52">
            <v>4.8463354565253599E-7</v>
          </cell>
          <cell r="N52">
            <v>4.9456215004802704E-6</v>
          </cell>
          <cell r="O52">
            <v>212.29454063917501</v>
          </cell>
          <cell r="P52">
            <v>92.278035585435305</v>
          </cell>
          <cell r="Q52">
            <v>-7.0718494658084996</v>
          </cell>
          <cell r="R52">
            <v>50.6100006103512</v>
          </cell>
          <cell r="S52">
            <v>-29.020000457762901</v>
          </cell>
          <cell r="T52">
            <v>11.3199996948241</v>
          </cell>
          <cell r="U52">
            <v>-179.89999389648401</v>
          </cell>
          <cell r="V52">
            <v>-221.02999877929699</v>
          </cell>
          <cell r="W52">
            <v>88.540000915527102</v>
          </cell>
          <cell r="X52">
            <v>92.66</v>
          </cell>
          <cell r="Y52">
            <v>79.54000000000002</v>
          </cell>
          <cell r="Z52">
            <v>573.6099999999999</v>
          </cell>
          <cell r="AA52">
            <v>124.04999999999993</v>
          </cell>
          <cell r="AB52">
            <v>761.20150000000012</v>
          </cell>
          <cell r="AC52">
            <v>520.87798999999995</v>
          </cell>
          <cell r="AD52">
            <v>388.06976999999995</v>
          </cell>
          <cell r="AE52">
            <v>-621.25311050236803</v>
          </cell>
          <cell r="AF52">
            <v>-368.06236454366422</v>
          </cell>
          <cell r="AG52">
            <v>-534.26027704366425</v>
          </cell>
          <cell r="AH52">
            <v>-467.60101454366418</v>
          </cell>
        </row>
        <row r="56">
          <cell r="E56">
            <v>74.213881437692095</v>
          </cell>
          <cell r="F56">
            <v>221.208311149351</v>
          </cell>
          <cell r="G56">
            <v>-132.03179094887099</v>
          </cell>
          <cell r="H56">
            <v>-5.9073803951685404E-7</v>
          </cell>
          <cell r="I56">
            <v>2.4622758789623797E-7</v>
          </cell>
          <cell r="J56">
            <v>3.4169431942767001E-8</v>
          </cell>
          <cell r="K56">
            <v>-8.5857578088222997E-7</v>
          </cell>
          <cell r="L56">
            <v>1.03037463305056E-7</v>
          </cell>
          <cell r="M56">
            <v>1.3237986676072499E-7</v>
          </cell>
          <cell r="N56">
            <v>1.4223670000478801E-6</v>
          </cell>
          <cell r="O56">
            <v>48.005456230511598</v>
          </cell>
          <cell r="P56">
            <v>86.121964537858005</v>
          </cell>
          <cell r="Q56">
            <v>68.3853692749327</v>
          </cell>
          <cell r="R56">
            <v>108</v>
          </cell>
          <cell r="S56">
            <v>102.90000152587901</v>
          </cell>
          <cell r="T56">
            <v>98.900001525878906</v>
          </cell>
          <cell r="U56">
            <v>86.099998474121094</v>
          </cell>
          <cell r="V56">
            <v>51</v>
          </cell>
          <cell r="W56">
            <v>79</v>
          </cell>
          <cell r="X56">
            <v>16.899999999999999</v>
          </cell>
          <cell r="Y56">
            <v>104.70000000000002</v>
          </cell>
          <cell r="Z56">
            <v>229.10000000000002</v>
          </cell>
          <cell r="AA56">
            <v>156.90000000000003</v>
          </cell>
          <cell r="AB56">
            <v>-4.1000000000000014</v>
          </cell>
          <cell r="AC56">
            <v>19.178916447603626</v>
          </cell>
          <cell r="AD56">
            <v>55.859865331443501</v>
          </cell>
          <cell r="AE56">
            <v>78.915160670749543</v>
          </cell>
          <cell r="AF56">
            <v>100.02454254090833</v>
          </cell>
          <cell r="AG56">
            <v>95.208052076651853</v>
          </cell>
          <cell r="AH56">
            <v>99.49241442010117</v>
          </cell>
        </row>
        <row r="62">
          <cell r="E62">
            <v>109.29998236308001</v>
          </cell>
          <cell r="F62">
            <v>0</v>
          </cell>
          <cell r="G62">
            <v>0</v>
          </cell>
          <cell r="H62">
            <v>294.50000913860202</v>
          </cell>
          <cell r="I62">
            <v>270.600008032657</v>
          </cell>
          <cell r="J62">
            <v>-341.90000459840502</v>
          </cell>
          <cell r="K62">
            <v>66.199999883584695</v>
          </cell>
          <cell r="L62">
            <v>193.89999481951801</v>
          </cell>
          <cell r="M62">
            <v>178.89999493593399</v>
          </cell>
          <cell r="N62">
            <v>276.70000669388099</v>
          </cell>
          <cell r="O62">
            <v>631.49997572740699</v>
          </cell>
          <cell r="P62">
            <v>-694.90000285217502</v>
          </cell>
          <cell r="Q62">
            <v>-121.199996973202</v>
          </cell>
          <cell r="R62">
            <v>589.79999999999995</v>
          </cell>
          <cell r="S62">
            <v>47</v>
          </cell>
          <cell r="T62">
            <v>96.7</v>
          </cell>
          <cell r="U62">
            <v>74.44</v>
          </cell>
          <cell r="V62">
            <v>6.8</v>
          </cell>
          <cell r="W62">
            <v>58.15</v>
          </cell>
          <cell r="X62">
            <v>30.589999999999996</v>
          </cell>
          <cell r="Y62">
            <v>-21.519999999999996</v>
          </cell>
          <cell r="Z62">
            <v>5.389999999999989</v>
          </cell>
          <cell r="AA62">
            <v>52.620000000000005</v>
          </cell>
          <cell r="AB62">
            <v>-51.03700000000002</v>
          </cell>
          <cell r="AC62">
            <v>36.511500000000069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</row>
        <row r="70">
          <cell r="E70"/>
          <cell r="F70">
            <v>1.00000004749745E-3</v>
          </cell>
          <cell r="G70">
            <v>1.00000004749745E-3</v>
          </cell>
          <cell r="H70">
            <v>1.00000004749745E-3</v>
          </cell>
          <cell r="I70">
            <v>1.00000004749745E-3</v>
          </cell>
          <cell r="J70">
            <v>1.00000004749745E-3</v>
          </cell>
          <cell r="K70">
            <v>1.00000004749745E-3</v>
          </cell>
          <cell r="L70">
            <v>1.00000004749745E-3</v>
          </cell>
          <cell r="M70">
            <v>1.00000004749745E-3</v>
          </cell>
          <cell r="N70">
            <v>1.00000004749745E-3</v>
          </cell>
          <cell r="O70">
            <v>1.00000004749745E-3</v>
          </cell>
          <cell r="P70">
            <v>1.00000004749745E-3</v>
          </cell>
          <cell r="Q70">
            <v>1.00000004749745E-3</v>
          </cell>
          <cell r="R70">
            <v>1.00000004749745E-3</v>
          </cell>
          <cell r="S70">
            <v>1.00000004749745E-3</v>
          </cell>
          <cell r="T70">
            <v>1.00000004749745E-3</v>
          </cell>
          <cell r="U70">
            <v>1.00000004749745E-3</v>
          </cell>
          <cell r="V70">
            <v>1.00000004749745E-3</v>
          </cell>
          <cell r="W70">
            <v>1.00000004749745E-3</v>
          </cell>
          <cell r="X70">
            <v>1.00000004749745E-3</v>
          </cell>
          <cell r="Y70">
            <v>1E-3</v>
          </cell>
          <cell r="Z70">
            <v>1E-3</v>
          </cell>
          <cell r="AA70">
            <v>1E-3</v>
          </cell>
          <cell r="AB70">
            <v>1E-3</v>
          </cell>
          <cell r="AC70">
            <v>1E-3</v>
          </cell>
          <cell r="AD70">
            <v>1E-3</v>
          </cell>
          <cell r="AE70">
            <v>1E-3</v>
          </cell>
          <cell r="AF70">
            <v>1E-3</v>
          </cell>
          <cell r="AG70">
            <v>1E-3</v>
          </cell>
          <cell r="AH70">
            <v>1E-3</v>
          </cell>
        </row>
      </sheetData>
      <sheetData sheetId="22">
        <row r="6">
          <cell r="E6">
            <v>1980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123.40000152587901</v>
          </cell>
          <cell r="X14">
            <v>134</v>
          </cell>
          <cell r="Y14">
            <v>134</v>
          </cell>
          <cell r="Z14">
            <v>134</v>
          </cell>
          <cell r="AA14">
            <v>134</v>
          </cell>
          <cell r="AB14">
            <v>50.99000000000003</v>
          </cell>
          <cell r="AC14">
            <v>53.700000000000031</v>
          </cell>
          <cell r="AD14">
            <v>51.881000000000029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664.4</v>
          </cell>
          <cell r="S25">
            <v>292.89999999999998</v>
          </cell>
          <cell r="T25">
            <v>218.9</v>
          </cell>
          <cell r="U25">
            <v>191.2</v>
          </cell>
          <cell r="V25">
            <v>192</v>
          </cell>
          <cell r="W25">
            <v>217.2</v>
          </cell>
          <cell r="X25">
            <v>221.04</v>
          </cell>
          <cell r="Y25">
            <v>271.26</v>
          </cell>
          <cell r="Z25">
            <v>415.71000000000004</v>
          </cell>
          <cell r="AA25">
            <v>443.95</v>
          </cell>
          <cell r="AB25">
            <v>591.12849999999992</v>
          </cell>
          <cell r="AC25">
            <v>495.99</v>
          </cell>
          <cell r="AD25">
            <v>488.19200000000001</v>
          </cell>
          <cell r="AE25">
            <v>1232.41311</v>
          </cell>
          <cell r="AF25">
            <v>1031.8472400000001</v>
          </cell>
          <cell r="AG25">
            <v>1198.0451525000001</v>
          </cell>
          <cell r="AH25">
            <v>1131.38589</v>
          </cell>
        </row>
        <row r="29">
          <cell r="E29">
            <v>1.00000004749745E-3</v>
          </cell>
          <cell r="F29">
            <v>1.00000004749745E-3</v>
          </cell>
          <cell r="G29">
            <v>1.00000004749745E-3</v>
          </cell>
          <cell r="H29">
            <v>1.00000004749745E-3</v>
          </cell>
          <cell r="I29">
            <v>1.00000004749745E-3</v>
          </cell>
          <cell r="J29">
            <v>1.00000004749745E-3</v>
          </cell>
          <cell r="K29">
            <v>1.00000004749745E-3</v>
          </cell>
          <cell r="L29">
            <v>1.00000004749745E-3</v>
          </cell>
          <cell r="M29">
            <v>1.00000004749745E-3</v>
          </cell>
          <cell r="N29">
            <v>1.00000004749745E-3</v>
          </cell>
          <cell r="O29">
            <v>1.00000004749745E-3</v>
          </cell>
          <cell r="P29">
            <v>1.00000004749745E-3</v>
          </cell>
          <cell r="Q29">
            <v>1.00000004749745E-3</v>
          </cell>
          <cell r="R29">
            <v>1.00000004749745E-3</v>
          </cell>
          <cell r="S29">
            <v>1.00000004749745E-3</v>
          </cell>
          <cell r="T29">
            <v>1.00000004749745E-3</v>
          </cell>
          <cell r="U29">
            <v>1.00000004749745E-3</v>
          </cell>
          <cell r="V29">
            <v>1.00000004749745E-3</v>
          </cell>
          <cell r="W29">
            <v>1.00000004749745E-3</v>
          </cell>
          <cell r="X29">
            <v>1E-3</v>
          </cell>
          <cell r="Y29">
            <v>1E-3</v>
          </cell>
          <cell r="Z29">
            <v>1E-3</v>
          </cell>
          <cell r="AA29">
            <v>1E-3</v>
          </cell>
          <cell r="AB29">
            <v>1E-3</v>
          </cell>
          <cell r="AC29">
            <v>1E-3</v>
          </cell>
          <cell r="AD29">
            <v>1E-3</v>
          </cell>
          <cell r="AE29">
            <v>1E-3</v>
          </cell>
          <cell r="AF29">
            <v>1E-3</v>
          </cell>
          <cell r="AG29">
            <v>1E-3</v>
          </cell>
          <cell r="AH29">
            <v>1E-3</v>
          </cell>
        </row>
        <row r="30">
          <cell r="E30"/>
          <cell r="F30">
            <v>1.00000004749745E-3</v>
          </cell>
          <cell r="G30">
            <v>1.00000004749745E-3</v>
          </cell>
          <cell r="H30">
            <v>1.00000004749745E-3</v>
          </cell>
          <cell r="I30">
            <v>1.00000004749745E-3</v>
          </cell>
          <cell r="J30">
            <v>1.00000004749745E-3</v>
          </cell>
          <cell r="K30">
            <v>1.00000004749745E-3</v>
          </cell>
          <cell r="L30">
            <v>1.00000004749745E-3</v>
          </cell>
          <cell r="M30">
            <v>1.00000004749745E-3</v>
          </cell>
          <cell r="N30">
            <v>1.00000004749745E-3</v>
          </cell>
          <cell r="O30">
            <v>1.00000004749745E-3</v>
          </cell>
          <cell r="P30">
            <v>1.00000004749745E-3</v>
          </cell>
          <cell r="Q30">
            <v>1.00000004749745E-3</v>
          </cell>
          <cell r="R30">
            <v>1.00000004749745E-3</v>
          </cell>
          <cell r="S30">
            <v>1.00000004749745E-3</v>
          </cell>
          <cell r="T30">
            <v>1.00000004749745E-3</v>
          </cell>
          <cell r="U30">
            <v>1.00000004749745E-3</v>
          </cell>
          <cell r="V30">
            <v>1.00000004749745E-3</v>
          </cell>
          <cell r="W30">
            <v>1.00000004749745E-3</v>
          </cell>
          <cell r="X30">
            <v>1.00000004749745E-3</v>
          </cell>
          <cell r="Y30">
            <v>1E-3</v>
          </cell>
          <cell r="Z30">
            <v>1E-3</v>
          </cell>
          <cell r="AA30">
            <v>1E-3</v>
          </cell>
          <cell r="AB30">
            <v>1E-3</v>
          </cell>
          <cell r="AC30">
            <v>1E-3</v>
          </cell>
          <cell r="AD30">
            <v>1E-3</v>
          </cell>
          <cell r="AE30">
            <v>1E-3</v>
          </cell>
          <cell r="AF30">
            <v>1E-3</v>
          </cell>
          <cell r="AG30">
            <v>1E-3</v>
          </cell>
          <cell r="AH30">
            <v>1E-3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#REF"/>
      <sheetName val="R1"/>
      <sheetName val="A"/>
      <sheetName val="WEO Input"/>
    </sheetNames>
    <sheetDataSet>
      <sheetData sheetId="0" refreshError="1"/>
      <sheetData sheetId="1" refreshError="1">
        <row r="3">
          <cell r="B3">
            <v>3700000</v>
          </cell>
        </row>
        <row r="5">
          <cell r="B5">
            <v>494635.77498989948</v>
          </cell>
        </row>
        <row r="6">
          <cell r="B6">
            <v>14.618534459186472</v>
          </cell>
        </row>
        <row r="9">
          <cell r="B9">
            <v>13.368534459186474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Links"/>
      <sheetName val="xxweolinksxx"/>
      <sheetName val="ErrCheck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A1" t="str">
            <v>Links and other sources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W32"/>
  <sheetViews>
    <sheetView showGridLines="0" tabSelected="1" zoomScaleNormal="100" workbookViewId="0">
      <selection activeCell="P21" sqref="P21"/>
    </sheetView>
  </sheetViews>
  <sheetFormatPr defaultRowHeight="15" x14ac:dyDescent="0.25"/>
  <cols>
    <col min="1" max="1" width="46.140625" customWidth="1"/>
    <col min="2" max="11" width="10" customWidth="1"/>
    <col min="12" max="17" width="10.28515625" customWidth="1"/>
    <col min="18" max="18" width="12.140625" bestFit="1" customWidth="1"/>
    <col min="19" max="19" width="10.42578125" bestFit="1" customWidth="1"/>
    <col min="20" max="20" width="11.85546875" customWidth="1"/>
    <col min="21" max="21" width="11.5703125" bestFit="1" customWidth="1"/>
    <col min="23" max="23" width="10.28515625" bestFit="1" customWidth="1"/>
  </cols>
  <sheetData>
    <row r="7" spans="1:21" x14ac:dyDescent="0.25">
      <c r="A7" s="19" t="s">
        <v>9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21" x14ac:dyDescent="0.25">
      <c r="A8" s="19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21" x14ac:dyDescent="0.25">
      <c r="A9" s="20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21" x14ac:dyDescent="0.25">
      <c r="A10" s="15"/>
      <c r="B10" s="15">
        <v>2026</v>
      </c>
      <c r="C10" s="15">
        <f>B10+1</f>
        <v>2027</v>
      </c>
      <c r="D10" s="15">
        <f t="shared" ref="D10:P10" si="0">C10+1</f>
        <v>2028</v>
      </c>
      <c r="E10" s="15">
        <f t="shared" si="0"/>
        <v>2029</v>
      </c>
      <c r="F10" s="15">
        <f t="shared" si="0"/>
        <v>2030</v>
      </c>
      <c r="G10" s="15">
        <f t="shared" si="0"/>
        <v>2031</v>
      </c>
      <c r="H10" s="15">
        <f t="shared" si="0"/>
        <v>2032</v>
      </c>
      <c r="I10" s="15">
        <f t="shared" si="0"/>
        <v>2033</v>
      </c>
      <c r="J10" s="15">
        <f t="shared" si="0"/>
        <v>2034</v>
      </c>
      <c r="K10" s="15">
        <f t="shared" si="0"/>
        <v>2035</v>
      </c>
      <c r="L10" s="15">
        <f t="shared" si="0"/>
        <v>2036</v>
      </c>
      <c r="M10" s="15">
        <f t="shared" si="0"/>
        <v>2037</v>
      </c>
      <c r="N10" s="15">
        <f t="shared" si="0"/>
        <v>2038</v>
      </c>
      <c r="O10" s="15">
        <f t="shared" si="0"/>
        <v>2039</v>
      </c>
      <c r="P10" s="15">
        <f t="shared" si="0"/>
        <v>2040</v>
      </c>
      <c r="Q10" s="15" t="s">
        <v>10</v>
      </c>
    </row>
    <row r="11" spans="1:21" ht="15.75" thickBot="1" x14ac:dyDescent="0.3">
      <c r="A11" s="1" t="s">
        <v>1</v>
      </c>
      <c r="B11" s="2">
        <f t="shared" ref="B11:Q11" si="1">SUM(B13:B15)</f>
        <v>4274.1707472921235</v>
      </c>
      <c r="C11" s="2">
        <f t="shared" si="1"/>
        <v>5768.4543983521889</v>
      </c>
      <c r="D11" s="2">
        <f t="shared" si="1"/>
        <v>5707.4153688392998</v>
      </c>
      <c r="E11" s="2">
        <f t="shared" si="1"/>
        <v>6425.3889894225667</v>
      </c>
      <c r="F11" s="2">
        <f t="shared" si="1"/>
        <v>6479.1578317938429</v>
      </c>
      <c r="G11" s="2">
        <f t="shared" si="1"/>
        <v>5603.3505181232777</v>
      </c>
      <c r="H11" s="2">
        <f t="shared" si="1"/>
        <v>7133.5333175405804</v>
      </c>
      <c r="I11" s="2">
        <f t="shared" si="1"/>
        <v>6652.7195398514714</v>
      </c>
      <c r="J11" s="2">
        <f t="shared" si="1"/>
        <v>3906.6611498656634</v>
      </c>
      <c r="K11" s="2">
        <f t="shared" si="1"/>
        <v>4987.2589631246865</v>
      </c>
      <c r="L11" s="2">
        <f t="shared" si="1"/>
        <v>5960.8797732507464</v>
      </c>
      <c r="M11" s="2">
        <f t="shared" si="1"/>
        <v>7145.684317710974</v>
      </c>
      <c r="N11" s="2">
        <f t="shared" si="1"/>
        <v>4323.9622860500622</v>
      </c>
      <c r="O11" s="2">
        <f t="shared" si="1"/>
        <v>4385.9130878583483</v>
      </c>
      <c r="P11" s="2">
        <f t="shared" si="1"/>
        <v>5729.348516867175</v>
      </c>
      <c r="Q11" s="2">
        <f t="shared" si="1"/>
        <v>39775.173472223178</v>
      </c>
      <c r="R11" s="3"/>
      <c r="S11" s="3"/>
      <c r="T11" s="8"/>
      <c r="U11" s="8"/>
    </row>
    <row r="12" spans="1:21" ht="15.75" thickTop="1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21" x14ac:dyDescent="0.25">
      <c r="A13" s="12" t="s">
        <v>2</v>
      </c>
      <c r="B13" s="17">
        <f t="shared" ref="B13:Q13" si="2">+B18+B22</f>
        <v>1084.8818773029534</v>
      </c>
      <c r="C13" s="17">
        <f t="shared" si="2"/>
        <v>2451.9537456866424</v>
      </c>
      <c r="D13" s="17">
        <f t="shared" si="2"/>
        <v>2189.3783229360665</v>
      </c>
      <c r="E13" s="17">
        <f t="shared" si="2"/>
        <v>2704.8866383998989</v>
      </c>
      <c r="F13" s="17">
        <f t="shared" si="2"/>
        <v>2914.9074808500518</v>
      </c>
      <c r="G13" s="17">
        <f t="shared" si="2"/>
        <v>2176.0388451802437</v>
      </c>
      <c r="H13" s="17">
        <f t="shared" si="2"/>
        <v>3780.8827628710942</v>
      </c>
      <c r="I13" s="17">
        <f t="shared" si="2"/>
        <v>3599.6532790139427</v>
      </c>
      <c r="J13" s="17">
        <f t="shared" si="2"/>
        <v>1014.5770695164111</v>
      </c>
      <c r="K13" s="17">
        <f t="shared" si="2"/>
        <v>2148.6915452058765</v>
      </c>
      <c r="L13" s="17">
        <f t="shared" si="2"/>
        <v>3393.317755655446</v>
      </c>
      <c r="M13" s="17">
        <f t="shared" si="2"/>
        <v>4901.3010331296819</v>
      </c>
      <c r="N13" s="17">
        <f t="shared" si="2"/>
        <v>2299.5653822607173</v>
      </c>
      <c r="O13" s="17">
        <f t="shared" si="2"/>
        <v>2490.0197285613954</v>
      </c>
      <c r="P13" s="17">
        <f t="shared" si="2"/>
        <v>3977.3747059364582</v>
      </c>
      <c r="Q13" s="17">
        <f t="shared" si="2"/>
        <v>24406.367529551833</v>
      </c>
      <c r="R13" s="3"/>
    </row>
    <row r="14" spans="1:21" x14ac:dyDescent="0.25">
      <c r="A14" s="12" t="s">
        <v>3</v>
      </c>
      <c r="B14" s="17">
        <f t="shared" ref="B14:Q14" si="3">+B19+B23</f>
        <v>3166.5434855938979</v>
      </c>
      <c r="C14" s="17">
        <f t="shared" si="3"/>
        <v>3296.698282201055</v>
      </c>
      <c r="D14" s="17">
        <f t="shared" si="3"/>
        <v>3498.9223848933584</v>
      </c>
      <c r="E14" s="17">
        <f t="shared" si="3"/>
        <v>3697.6277730097509</v>
      </c>
      <c r="F14" s="17">
        <f t="shared" si="3"/>
        <v>3563.1379464614784</v>
      </c>
      <c r="G14" s="17">
        <f t="shared" si="3"/>
        <v>3426.7674994490644</v>
      </c>
      <c r="H14" s="17">
        <f t="shared" si="3"/>
        <v>3352.1605860528598</v>
      </c>
      <c r="I14" s="17">
        <f t="shared" si="3"/>
        <v>3052.6293770967068</v>
      </c>
      <c r="J14" s="17">
        <f t="shared" si="3"/>
        <v>2891.7838793883893</v>
      </c>
      <c r="K14" s="17">
        <f t="shared" si="3"/>
        <v>2838.4270503129464</v>
      </c>
      <c r="L14" s="17">
        <f t="shared" si="3"/>
        <v>2567.4257216506758</v>
      </c>
      <c r="M14" s="17">
        <f t="shared" si="3"/>
        <v>2244.3437385769494</v>
      </c>
      <c r="N14" s="17">
        <f t="shared" si="3"/>
        <v>2024.3630337893449</v>
      </c>
      <c r="O14" s="17">
        <f t="shared" si="3"/>
        <v>1895.8594892969527</v>
      </c>
      <c r="P14" s="17">
        <f t="shared" si="3"/>
        <v>1751.9399409307166</v>
      </c>
      <c r="Q14" s="17">
        <f t="shared" si="3"/>
        <v>15368.495892671341</v>
      </c>
      <c r="R14" s="3"/>
    </row>
    <row r="15" spans="1:21" x14ac:dyDescent="0.25">
      <c r="A15" s="12" t="s">
        <v>4</v>
      </c>
      <c r="B15" s="17">
        <f t="shared" ref="B15:Q15" si="4">+B20+B24</f>
        <v>22.745384395272879</v>
      </c>
      <c r="C15" s="17">
        <f t="shared" si="4"/>
        <v>19.802370464491524</v>
      </c>
      <c r="D15" s="17">
        <f t="shared" si="4"/>
        <v>19.114661009874641</v>
      </c>
      <c r="E15" s="17">
        <f t="shared" si="4"/>
        <v>22.87457801291724</v>
      </c>
      <c r="F15" s="17">
        <f t="shared" si="4"/>
        <v>1.1124044823129673</v>
      </c>
      <c r="G15" s="17">
        <f t="shared" si="4"/>
        <v>0.54417349396945336</v>
      </c>
      <c r="H15" s="17">
        <f t="shared" si="4"/>
        <v>0.48996861662593971</v>
      </c>
      <c r="I15" s="17">
        <f t="shared" si="4"/>
        <v>0.43688374082166542</v>
      </c>
      <c r="J15" s="17">
        <f t="shared" si="4"/>
        <v>0.3002009608631922</v>
      </c>
      <c r="K15" s="17">
        <f t="shared" si="4"/>
        <v>0.14036760586319214</v>
      </c>
      <c r="L15" s="17">
        <f t="shared" si="4"/>
        <v>0.13629594462540717</v>
      </c>
      <c r="M15" s="17">
        <f t="shared" si="4"/>
        <v>3.9546004343105325E-2</v>
      </c>
      <c r="N15" s="17">
        <f t="shared" si="4"/>
        <v>3.3869999999999997E-2</v>
      </c>
      <c r="O15" s="17">
        <f t="shared" si="4"/>
        <v>3.3869999999999997E-2</v>
      </c>
      <c r="P15" s="17">
        <f t="shared" si="4"/>
        <v>3.3869999999999997E-2</v>
      </c>
      <c r="Q15" s="17">
        <f t="shared" si="4"/>
        <v>0.31005000000000016</v>
      </c>
      <c r="R15" s="3"/>
    </row>
    <row r="16" spans="1:21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23" x14ac:dyDescent="0.25">
      <c r="A17" s="4" t="s">
        <v>7</v>
      </c>
      <c r="B17" s="13">
        <f t="shared" ref="B17:L17" si="5">SUM(B18:B20)</f>
        <v>3953.9461109771787</v>
      </c>
      <c r="C17" s="13">
        <f t="shared" si="5"/>
        <v>5217.1957479980101</v>
      </c>
      <c r="D17" s="13">
        <f t="shared" si="5"/>
        <v>4888.417021125455</v>
      </c>
      <c r="E17" s="13">
        <f t="shared" si="5"/>
        <v>5258.5604772694678</v>
      </c>
      <c r="F17" s="13">
        <f t="shared" si="5"/>
        <v>5332.2347940817663</v>
      </c>
      <c r="G17" s="13">
        <f t="shared" si="5"/>
        <v>4452.2995615641166</v>
      </c>
      <c r="H17" s="13">
        <f t="shared" si="5"/>
        <v>5901.2106548046395</v>
      </c>
      <c r="I17" s="13">
        <f t="shared" si="5"/>
        <v>5338.2718940661916</v>
      </c>
      <c r="J17" s="13">
        <f t="shared" si="5"/>
        <v>2508.9448278409664</v>
      </c>
      <c r="K17" s="13">
        <f t="shared" si="5"/>
        <v>3492.6823848395939</v>
      </c>
      <c r="L17" s="13">
        <f t="shared" si="5"/>
        <v>4483.6999852620511</v>
      </c>
      <c r="M17" s="13">
        <f t="shared" ref="M17:Q17" si="6">SUM(M18:M20)</f>
        <v>5685.9013200186737</v>
      </c>
      <c r="N17" s="13">
        <f t="shared" si="6"/>
        <v>1781.576078654158</v>
      </c>
      <c r="O17" s="13">
        <f t="shared" si="6"/>
        <v>1529.636050374791</v>
      </c>
      <c r="P17" s="13">
        <f t="shared" si="6"/>
        <v>1341.9217305912791</v>
      </c>
      <c r="Q17" s="13">
        <f t="shared" si="6"/>
        <v>21072.54151222865</v>
      </c>
      <c r="R17" s="3"/>
      <c r="S17" s="8"/>
    </row>
    <row r="18" spans="1:23" x14ac:dyDescent="0.25">
      <c r="A18" s="5" t="s">
        <v>2</v>
      </c>
      <c r="B18" s="3">
        <v>1084.8818773029534</v>
      </c>
      <c r="C18" s="3">
        <v>2451.9537456866424</v>
      </c>
      <c r="D18" s="3">
        <v>2189.3783229360665</v>
      </c>
      <c r="E18" s="3">
        <v>2704.8866383998989</v>
      </c>
      <c r="F18" s="3">
        <v>2913.4165660722742</v>
      </c>
      <c r="G18" s="3">
        <v>2170.4463190962738</v>
      </c>
      <c r="H18" s="3">
        <v>3706.2847250375689</v>
      </c>
      <c r="I18" s="3">
        <v>3439.3114918015285</v>
      </c>
      <c r="J18" s="3">
        <v>763.16180755299695</v>
      </c>
      <c r="K18" s="3">
        <v>1788.2456214582955</v>
      </c>
      <c r="L18" s="3">
        <v>3032.8718319078653</v>
      </c>
      <c r="M18" s="3">
        <v>4540.8551093821006</v>
      </c>
      <c r="N18" s="3">
        <v>839.11945851313658</v>
      </c>
      <c r="O18" s="3">
        <v>631.06471959159217</v>
      </c>
      <c r="P18" s="3">
        <v>475.53987289966716</v>
      </c>
      <c r="Q18" s="3">
        <v>13562.013646963571</v>
      </c>
      <c r="R18" s="3"/>
      <c r="S18" s="3"/>
      <c r="T18" s="8"/>
      <c r="U18" s="8"/>
      <c r="W18" s="8"/>
    </row>
    <row r="19" spans="1:23" x14ac:dyDescent="0.25">
      <c r="A19" s="5" t="s">
        <v>3</v>
      </c>
      <c r="B19" s="3">
        <v>2859.3623199981876</v>
      </c>
      <c r="C19" s="3">
        <v>2760.6603832599267</v>
      </c>
      <c r="D19" s="3">
        <v>2696.6322931396744</v>
      </c>
      <c r="E19" s="3">
        <v>2552.1956500754513</v>
      </c>
      <c r="F19" s="3">
        <v>2417.7058235271788</v>
      </c>
      <c r="G19" s="3">
        <v>2281.3090689738729</v>
      </c>
      <c r="H19" s="3">
        <v>2194.4359611504442</v>
      </c>
      <c r="I19" s="3">
        <v>1898.5235185238414</v>
      </c>
      <c r="J19" s="3">
        <v>1745.4828193271064</v>
      </c>
      <c r="K19" s="3">
        <v>1704.296395775435</v>
      </c>
      <c r="L19" s="3">
        <v>1450.6918574095607</v>
      </c>
      <c r="M19" s="3">
        <v>1145.00666463223</v>
      </c>
      <c r="N19" s="3">
        <v>942.42275014102142</v>
      </c>
      <c r="O19" s="3">
        <v>898.53746078319887</v>
      </c>
      <c r="P19" s="3">
        <v>866.34798769161193</v>
      </c>
      <c r="Q19" s="3">
        <v>7510.2178152650813</v>
      </c>
      <c r="R19" s="3"/>
      <c r="S19" s="3"/>
      <c r="T19" s="8"/>
      <c r="U19" s="8"/>
      <c r="W19" s="8"/>
    </row>
    <row r="20" spans="1:23" x14ac:dyDescent="0.25">
      <c r="A20" s="5" t="s">
        <v>5</v>
      </c>
      <c r="B20" s="3">
        <v>9.7019136760378792</v>
      </c>
      <c r="C20" s="3">
        <v>4.5816190514415265</v>
      </c>
      <c r="D20" s="3">
        <v>2.4064050497146394</v>
      </c>
      <c r="E20" s="3">
        <v>1.4781887941172414</v>
      </c>
      <c r="F20" s="3">
        <v>1.1124044823129673</v>
      </c>
      <c r="G20" s="3">
        <v>0.54417349396945336</v>
      </c>
      <c r="H20" s="3">
        <v>0.48996861662593971</v>
      </c>
      <c r="I20" s="3">
        <v>0.43688374082166542</v>
      </c>
      <c r="J20" s="3">
        <v>0.3002009608631922</v>
      </c>
      <c r="K20" s="3">
        <v>0.14036760586319214</v>
      </c>
      <c r="L20" s="3">
        <v>0.13629594462540717</v>
      </c>
      <c r="M20" s="3">
        <v>3.9546004343105325E-2</v>
      </c>
      <c r="N20" s="3">
        <v>3.3869999999999997E-2</v>
      </c>
      <c r="O20" s="3">
        <v>3.3869999999999997E-2</v>
      </c>
      <c r="P20" s="3">
        <v>3.3869999999999997E-2</v>
      </c>
      <c r="Q20" s="3">
        <v>0.31005000000000016</v>
      </c>
      <c r="R20" s="3"/>
      <c r="S20" s="3"/>
      <c r="T20" s="8"/>
      <c r="U20" s="8"/>
      <c r="W20" s="8"/>
    </row>
    <row r="21" spans="1:23" ht="17.25" x14ac:dyDescent="0.25">
      <c r="A21" s="4" t="s">
        <v>8</v>
      </c>
      <c r="B21" s="14">
        <f t="shared" ref="B21:L21" si="7">SUM(B22:B24)</f>
        <v>320.22463631494537</v>
      </c>
      <c r="C21" s="14">
        <f t="shared" si="7"/>
        <v>551.25865035417837</v>
      </c>
      <c r="D21" s="14">
        <f t="shared" si="7"/>
        <v>818.99834771384394</v>
      </c>
      <c r="E21" s="14">
        <f t="shared" si="7"/>
        <v>1166.8285121530994</v>
      </c>
      <c r="F21" s="14">
        <f t="shared" si="7"/>
        <v>1146.9230377120771</v>
      </c>
      <c r="G21" s="14">
        <f t="shared" si="7"/>
        <v>1151.050956559161</v>
      </c>
      <c r="H21" s="14">
        <f t="shared" si="7"/>
        <v>1232.3226627359409</v>
      </c>
      <c r="I21" s="14">
        <f t="shared" si="7"/>
        <v>1314.4476457852797</v>
      </c>
      <c r="J21" s="14">
        <f t="shared" si="7"/>
        <v>1397.7163220246971</v>
      </c>
      <c r="K21" s="14">
        <f t="shared" si="7"/>
        <v>1494.5765782850922</v>
      </c>
      <c r="L21" s="14">
        <f t="shared" si="7"/>
        <v>1477.1797879886958</v>
      </c>
      <c r="M21" s="14">
        <f t="shared" ref="M21:Q21" si="8">SUM(M22:M24)</f>
        <v>1459.7829976923003</v>
      </c>
      <c r="N21" s="14">
        <f t="shared" si="8"/>
        <v>2542.3862073959044</v>
      </c>
      <c r="O21" s="14">
        <f t="shared" si="8"/>
        <v>2856.2770374835573</v>
      </c>
      <c r="P21" s="14">
        <f t="shared" si="8"/>
        <v>4387.4267862758961</v>
      </c>
      <c r="Q21" s="14">
        <f t="shared" si="8"/>
        <v>18702.63195999452</v>
      </c>
      <c r="R21" s="3"/>
      <c r="S21" s="8"/>
    </row>
    <row r="22" spans="1:23" x14ac:dyDescent="0.25">
      <c r="A22" s="5" t="s">
        <v>2</v>
      </c>
      <c r="B22" s="3">
        <v>0</v>
      </c>
      <c r="C22" s="3">
        <v>0</v>
      </c>
      <c r="D22" s="3">
        <v>0</v>
      </c>
      <c r="E22" s="3">
        <v>0</v>
      </c>
      <c r="F22" s="3">
        <v>1.4909147777777776</v>
      </c>
      <c r="G22" s="3">
        <v>5.5925260839697541</v>
      </c>
      <c r="H22" s="3">
        <v>74.598037833525296</v>
      </c>
      <c r="I22" s="3">
        <v>160.3417872124142</v>
      </c>
      <c r="J22" s="3">
        <v>251.41526196341422</v>
      </c>
      <c r="K22" s="3">
        <v>360.44592374758088</v>
      </c>
      <c r="L22" s="3">
        <v>360.44592374758088</v>
      </c>
      <c r="M22" s="3">
        <v>360.44592374758088</v>
      </c>
      <c r="N22" s="3">
        <v>1460.4459237475808</v>
      </c>
      <c r="O22" s="3">
        <v>1858.9550089698032</v>
      </c>
      <c r="P22" s="3">
        <v>3501.8348330367912</v>
      </c>
      <c r="Q22" s="3">
        <v>10844.353882588262</v>
      </c>
      <c r="R22" s="3"/>
      <c r="S22" s="3"/>
      <c r="T22" s="8"/>
      <c r="U22" s="8"/>
    </row>
    <row r="23" spans="1:23" x14ac:dyDescent="0.25">
      <c r="A23" s="5" t="s">
        <v>3</v>
      </c>
      <c r="B23" s="3">
        <v>307.18116559571035</v>
      </c>
      <c r="C23" s="3">
        <v>536.03789894112833</v>
      </c>
      <c r="D23" s="3">
        <v>802.2900917536839</v>
      </c>
      <c r="E23" s="3">
        <v>1145.4321229342993</v>
      </c>
      <c r="F23" s="3">
        <v>1145.4321229342993</v>
      </c>
      <c r="G23" s="3">
        <v>1145.4584304751913</v>
      </c>
      <c r="H23" s="3">
        <v>1157.7246249024156</v>
      </c>
      <c r="I23" s="3">
        <v>1154.1058585728656</v>
      </c>
      <c r="J23" s="3">
        <v>1146.3010600612829</v>
      </c>
      <c r="K23" s="3">
        <v>1134.1306545375112</v>
      </c>
      <c r="L23" s="3">
        <v>1116.733864241115</v>
      </c>
      <c r="M23" s="3">
        <v>1099.3370739447194</v>
      </c>
      <c r="N23" s="3">
        <v>1081.9402836483234</v>
      </c>
      <c r="O23" s="3">
        <v>997.32202851375393</v>
      </c>
      <c r="P23" s="3">
        <v>885.59195323910478</v>
      </c>
      <c r="Q23" s="3">
        <v>7858.2780774062594</v>
      </c>
      <c r="R23" s="3"/>
      <c r="S23" s="3"/>
      <c r="T23" s="8"/>
      <c r="U23" s="8"/>
    </row>
    <row r="24" spans="1:23" x14ac:dyDescent="0.25">
      <c r="A24" s="5" t="s">
        <v>5</v>
      </c>
      <c r="B24" s="3">
        <v>13.043470719234998</v>
      </c>
      <c r="C24" s="3">
        <v>15.220751413049999</v>
      </c>
      <c r="D24" s="3">
        <v>16.708255960160002</v>
      </c>
      <c r="E24" s="3">
        <v>21.3963892188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/>
      <c r="S24" s="3"/>
      <c r="T24" s="8"/>
      <c r="U24" s="8"/>
    </row>
    <row r="25" spans="1:23" ht="8.25" customHeight="1" thickBot="1" x14ac:dyDescent="0.3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23" ht="8.25" customHeight="1" x14ac:dyDescent="0.25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23" x14ac:dyDescent="0.25">
      <c r="A27" s="11" t="s">
        <v>6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23" ht="15" customHeight="1" x14ac:dyDescent="0.25">
      <c r="A28" s="21" t="str">
        <f>[10]Data!A28</f>
        <v>1) Proyecciones basadas en estimaciones de nuevos desembolsos y nueva contratación de deuda programada para el período 2026-2029, de acuerdo al Plan de Financiamiento Plurianual.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</row>
    <row r="29" spans="1:23" ht="32.25" customHeight="1" x14ac:dyDescent="0.25">
      <c r="A29" s="21" t="str">
        <f>[10]Data!A29</f>
        <v xml:space="preserve">2) Las proyecciones de tipos de cambio de la moneda local respecto al dólar estadounidense fueron elaboradas y consensuadas por el MEPyD, MH y el BCRD en el marco del Panorama Macroeconócomico 2025-2029 revisado en Agosto 2025, mientras que las proyecciones de tipos de cambio de moneda extranjera respecto al dólar estadounidense están basadas en forwards del 29/07/2025 para cada plazo, extraídas del Sistema Bloomberg. 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16"/>
    </row>
    <row r="30" spans="1:23" ht="15" customHeight="1" x14ac:dyDescent="0.25">
      <c r="A30" s="21" t="str">
        <f>[10]Data!A30</f>
        <v>3) Programación corresponde al año de Vencimiento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</row>
    <row r="31" spans="1:23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23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</sheetData>
  <mergeCells count="7">
    <mergeCell ref="A32:L32"/>
    <mergeCell ref="A7:Q7"/>
    <mergeCell ref="A8:Q8"/>
    <mergeCell ref="A9:Q9"/>
    <mergeCell ref="A29:Q29"/>
    <mergeCell ref="A28:M28"/>
    <mergeCell ref="A30:M3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DeudaExterna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Celia Gonzalez Ricart</dc:creator>
  <cp:lastModifiedBy>Enriquillo Manuel Duvergé García</cp:lastModifiedBy>
  <cp:lastPrinted>2017-06-14T23:40:40Z</cp:lastPrinted>
  <dcterms:created xsi:type="dcterms:W3CDTF">2017-06-14T23:40:06Z</dcterms:created>
  <dcterms:modified xsi:type="dcterms:W3CDTF">2026-02-10T14:36:18Z</dcterms:modified>
</cp:coreProperties>
</file>